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rolis\Desktop\"/>
    </mc:Choice>
  </mc:AlternateContent>
  <xr:revisionPtr revIDLastSave="0" documentId="8_{886AD63D-E64B-493A-BAE2-A5DE7769B7FA}" xr6:coauthVersionLast="47" xr6:coauthVersionMax="47" xr10:uidLastSave="{00000000-0000-0000-0000-000000000000}"/>
  <bookViews>
    <workbookView xWindow="-108" yWindow="-108" windowWidth="30936" windowHeight="16776" xr2:uid="{439E44B8-9A4E-4367-9A5B-367900B56A57}"/>
  </bookViews>
  <sheets>
    <sheet name="Lapa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1" l="1"/>
  <c r="J2" i="1" s="1"/>
  <c r="I6" i="1"/>
  <c r="I12" i="1"/>
  <c r="I13" i="1"/>
  <c r="I14" i="1"/>
  <c r="I15" i="1"/>
  <c r="I8" i="1"/>
  <c r="I9" i="1"/>
  <c r="I10" i="1"/>
  <c r="I4" i="1"/>
  <c r="I3" i="1"/>
  <c r="I5" i="1"/>
  <c r="I7" i="1"/>
  <c r="I11" i="1"/>
  <c r="I16" i="1"/>
  <c r="G16" i="1"/>
  <c r="E16" i="1"/>
  <c r="G15" i="1"/>
  <c r="E15" i="1"/>
  <c r="G14" i="1"/>
  <c r="E14" i="1"/>
  <c r="G13" i="1"/>
  <c r="E13" i="1"/>
  <c r="J13" i="1" s="1"/>
  <c r="G12" i="1"/>
  <c r="E12" i="1"/>
  <c r="H11" i="1"/>
  <c r="G11" i="1"/>
  <c r="E11" i="1"/>
  <c r="G10" i="1"/>
  <c r="E10" i="1"/>
  <c r="G9" i="1"/>
  <c r="E9" i="1"/>
  <c r="G8" i="1"/>
  <c r="E8" i="1"/>
  <c r="H7" i="1"/>
  <c r="G7" i="1"/>
  <c r="E7" i="1"/>
  <c r="G6" i="1"/>
  <c r="E6" i="1"/>
  <c r="J6" i="1" s="1"/>
  <c r="H5" i="1"/>
  <c r="G5" i="1"/>
  <c r="E5" i="1"/>
  <c r="G4" i="1"/>
  <c r="E4" i="1"/>
  <c r="G3" i="1"/>
  <c r="E3" i="1"/>
  <c r="G2" i="1"/>
  <c r="E2" i="1"/>
  <c r="J4" i="1"/>
  <c r="J9" i="1"/>
  <c r="J8" i="1"/>
  <c r="J7" i="1"/>
  <c r="J10" i="1"/>
  <c r="J5" i="1"/>
  <c r="J11" i="1"/>
  <c r="J15" i="1"/>
  <c r="J3" i="1"/>
  <c r="J14" i="1"/>
  <c r="J12" i="1"/>
  <c r="J16" i="1"/>
  <c r="E17" i="1" l="1"/>
  <c r="J17" i="1"/>
</calcChain>
</file>

<file path=xl/sharedStrings.xml><?xml version="1.0" encoding="utf-8"?>
<sst xmlns="http://schemas.openxmlformats.org/spreadsheetml/2006/main" count="27" uniqueCount="27">
  <si>
    <t>Kiekis proc už kurį mokamas mokestis</t>
  </si>
  <si>
    <t>Stiklinė</t>
  </si>
  <si>
    <t>Popierinė</t>
  </si>
  <si>
    <t>Popierinė neperdirbama</t>
  </si>
  <si>
    <t>Plastikinė</t>
  </si>
  <si>
    <t>Plastikinė neperdirbama</t>
  </si>
  <si>
    <t>PET</t>
  </si>
  <si>
    <t>PET neperdirbama</t>
  </si>
  <si>
    <t>Medinė</t>
  </si>
  <si>
    <t>Medinė neperdirbama</t>
  </si>
  <si>
    <t>Kombinuota</t>
  </si>
  <si>
    <t>Kombinuota neperdirbama</t>
  </si>
  <si>
    <t>Metalinė juodas</t>
  </si>
  <si>
    <t>Metalinė aliuminis</t>
  </si>
  <si>
    <t>Kita</t>
  </si>
  <si>
    <t>Kita neperdirbama</t>
  </si>
  <si>
    <t xml:space="preserve">Viso </t>
  </si>
  <si>
    <t>Viso mokama suma GA, eur</t>
  </si>
  <si>
    <t>Viso Taršos mokestis, eur</t>
  </si>
  <si>
    <t>Viso mokėtina suma įskaitant taršos mokestį, eur</t>
  </si>
  <si>
    <t>Pakuotės atliekų tvarkymo organizavimo įkainiai, Eur už 1 t (be PVM)</t>
  </si>
  <si>
    <t>Planuojamas 2025 m. tiekti Lietuvos Respublikos vidaus rinkai pakuočių kiekis t</t>
  </si>
  <si>
    <t>Organizacijos įsipareigojamas sutvarkyti pakuotės atliekų kiekis (proc. nuo tiekto vidaus rinkai kiekio)</t>
  </si>
  <si>
    <t>Pakuotės rūšis</t>
  </si>
  <si>
    <t>Mokesčio už aplinkos teršimą pakuotės atliekomis indeksavimo koeficientas</t>
  </si>
  <si>
    <t>Taršos mokestis su koef., eur/t</t>
  </si>
  <si>
    <t>Taršos mokestis be koef., eur/t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</si>
</sst>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1"/>
      <name val="Aptos Narrow"/>
      <family val="2"/>
      <charset val="186"/>
      <scheme val="minor"/>
    </font>
    <font>
      <b/>
      <sz val="1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theme="2"/>
      <name val="Aptos Narrow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164" fontId="1" fillId="0" borderId="2" xfId="1" applyNumberFormat="1" applyFont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3" fontId="1" fillId="0" borderId="2" xfId="1" applyFont="1" applyBorder="1" applyAlignment="1">
      <alignment horizontal="center" vertical="center"/>
    </xf>
    <xf numFmtId="9" fontId="2" fillId="3" borderId="2" xfId="2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164" fontId="1" fillId="0" borderId="2" xfId="1" applyNumberFormat="1" applyFont="1" applyFill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3" fontId="1" fillId="0" borderId="2" xfId="1" applyFont="1" applyFill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0" fontId="4" fillId="0" borderId="3" xfId="0" applyFont="1" applyBorder="1"/>
    <xf numFmtId="4" fontId="2" fillId="2" borderId="4" xfId="0" applyNumberFormat="1" applyFont="1" applyFill="1" applyBorder="1" applyAlignment="1">
      <alignment horizontal="center" vertical="center"/>
    </xf>
    <xf numFmtId="43" fontId="1" fillId="0" borderId="4" xfId="1" applyFont="1" applyBorder="1" applyAlignment="1">
      <alignment horizontal="center" vertical="center"/>
    </xf>
    <xf numFmtId="9" fontId="2" fillId="3" borderId="4" xfId="2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4" fontId="5" fillId="5" borderId="4" xfId="0" applyNumberFormat="1" applyFont="1" applyFill="1" applyBorder="1" applyAlignment="1">
      <alignment horizontal="center" vertical="center"/>
    </xf>
    <xf numFmtId="164" fontId="6" fillId="5" borderId="4" xfId="1" applyNumberFormat="1" applyFont="1" applyFill="1" applyBorder="1" applyAlignment="1">
      <alignment horizontal="center" vertical="center"/>
    </xf>
    <xf numFmtId="9" fontId="7" fillId="3" borderId="2" xfId="2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3" fillId="2" borderId="3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4" fontId="5" fillId="2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9" fontId="8" fillId="3" borderId="2" xfId="2" applyFont="1" applyFill="1" applyBorder="1" applyAlignment="1">
      <alignment horizontal="center" vertical="center"/>
    </xf>
  </cellXfs>
  <cellStyles count="3">
    <cellStyle name="Įprastas" xfId="0" builtinId="0"/>
    <cellStyle name="Kablelis" xfId="1" builtinId="3"/>
    <cellStyle name="Procentai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F1A36-AA5D-435D-A148-6997AF0502B5}">
  <dimension ref="A1:J20"/>
  <sheetViews>
    <sheetView tabSelected="1" workbookViewId="0">
      <selection activeCell="N6" sqref="N6"/>
    </sheetView>
  </sheetViews>
  <sheetFormatPr defaultRowHeight="14.4" x14ac:dyDescent="0.3"/>
  <cols>
    <col min="1" max="1" width="22.6640625" customWidth="1"/>
    <col min="2" max="2" width="24" customWidth="1"/>
    <col min="3" max="3" width="15.109375" customWidth="1"/>
    <col min="4" max="4" width="17.33203125" bestFit="1" customWidth="1"/>
    <col min="5" max="5" width="11.6640625" bestFit="1" customWidth="1"/>
    <col min="6" max="6" width="10.109375" customWidth="1"/>
    <col min="7" max="7" width="10.44140625" customWidth="1"/>
    <col min="8" max="8" width="11.109375" customWidth="1"/>
    <col min="9" max="9" width="13.33203125" customWidth="1"/>
    <col min="10" max="10" width="14.109375" customWidth="1"/>
  </cols>
  <sheetData>
    <row r="1" spans="1:10" ht="95.4" customHeight="1" x14ac:dyDescent="0.3">
      <c r="A1" s="18" t="s">
        <v>23</v>
      </c>
      <c r="B1" s="15" t="s">
        <v>21</v>
      </c>
      <c r="C1" s="16" t="s">
        <v>20</v>
      </c>
      <c r="D1" s="22" t="s">
        <v>22</v>
      </c>
      <c r="E1" s="17" t="s">
        <v>17</v>
      </c>
      <c r="F1" s="17" t="s">
        <v>26</v>
      </c>
      <c r="G1" s="17" t="s">
        <v>25</v>
      </c>
      <c r="H1" s="17" t="s">
        <v>0</v>
      </c>
      <c r="I1" s="17" t="s">
        <v>18</v>
      </c>
      <c r="J1" s="17" t="s">
        <v>19</v>
      </c>
    </row>
    <row r="2" spans="1:10" x14ac:dyDescent="0.3">
      <c r="A2" s="1" t="s">
        <v>1</v>
      </c>
      <c r="B2" s="26">
        <v>0</v>
      </c>
      <c r="C2" s="23">
        <v>183</v>
      </c>
      <c r="D2" s="5">
        <v>0.7</v>
      </c>
      <c r="E2" s="2">
        <f>B2*C2</f>
        <v>0</v>
      </c>
      <c r="F2" s="3">
        <v>279</v>
      </c>
      <c r="G2" s="4">
        <f t="shared" ref="G2:G16" si="0">F2*$B$20</f>
        <v>398.96999999999997</v>
      </c>
      <c r="H2" s="5"/>
      <c r="I2" s="3">
        <f>B2*H2*G2</f>
        <v>0</v>
      </c>
      <c r="J2" s="6">
        <f t="shared" ref="J2:J16" si="1">E2+I2</f>
        <v>0</v>
      </c>
    </row>
    <row r="3" spans="1:10" x14ac:dyDescent="0.3">
      <c r="A3" s="1" t="s">
        <v>2</v>
      </c>
      <c r="B3" s="26">
        <v>0</v>
      </c>
      <c r="C3" s="23">
        <v>260</v>
      </c>
      <c r="D3" s="5">
        <v>0.83</v>
      </c>
      <c r="E3" s="2">
        <f>B3*C3</f>
        <v>0</v>
      </c>
      <c r="F3" s="3">
        <v>133</v>
      </c>
      <c r="G3" s="4">
        <f t="shared" si="0"/>
        <v>190.19</v>
      </c>
      <c r="H3" s="5"/>
      <c r="I3" s="3">
        <f t="shared" ref="I3:I16" si="2">B3*H3*G3</f>
        <v>0</v>
      </c>
      <c r="J3" s="6">
        <f t="shared" si="1"/>
        <v>0</v>
      </c>
    </row>
    <row r="4" spans="1:10" x14ac:dyDescent="0.3">
      <c r="A4" s="1" t="s">
        <v>3</v>
      </c>
      <c r="B4" s="26">
        <v>0</v>
      </c>
      <c r="C4" s="23">
        <v>990</v>
      </c>
      <c r="D4" s="30">
        <v>1</v>
      </c>
      <c r="E4" s="2">
        <f t="shared" ref="E4:E12" si="3">B4*D4*C4</f>
        <v>0</v>
      </c>
      <c r="F4" s="3">
        <v>188</v>
      </c>
      <c r="G4" s="4">
        <f t="shared" si="0"/>
        <v>268.83999999999997</v>
      </c>
      <c r="H4" s="5">
        <v>1</v>
      </c>
      <c r="I4" s="3">
        <f t="shared" si="2"/>
        <v>0</v>
      </c>
      <c r="J4" s="6">
        <f t="shared" si="1"/>
        <v>0</v>
      </c>
    </row>
    <row r="5" spans="1:10" x14ac:dyDescent="0.3">
      <c r="A5" s="1" t="s">
        <v>4</v>
      </c>
      <c r="B5" s="26">
        <v>0</v>
      </c>
      <c r="C5" s="24">
        <v>545</v>
      </c>
      <c r="D5" s="21">
        <v>0.9</v>
      </c>
      <c r="E5" s="7">
        <f t="shared" si="3"/>
        <v>0</v>
      </c>
      <c r="F5" s="8">
        <v>520</v>
      </c>
      <c r="G5" s="9">
        <f t="shared" si="0"/>
        <v>743.6</v>
      </c>
      <c r="H5" s="5">
        <f>100%-D5</f>
        <v>9.9999999999999978E-2</v>
      </c>
      <c r="I5" s="3">
        <f t="shared" si="2"/>
        <v>0</v>
      </c>
      <c r="J5" s="10">
        <f t="shared" si="1"/>
        <v>0</v>
      </c>
    </row>
    <row r="6" spans="1:10" x14ac:dyDescent="0.3">
      <c r="A6" s="1" t="s">
        <v>5</v>
      </c>
      <c r="B6" s="26">
        <v>0</v>
      </c>
      <c r="C6" s="23">
        <v>990</v>
      </c>
      <c r="D6" s="30">
        <v>1</v>
      </c>
      <c r="E6" s="2">
        <f t="shared" si="3"/>
        <v>0</v>
      </c>
      <c r="F6" s="3">
        <v>875</v>
      </c>
      <c r="G6" s="4">
        <f t="shared" si="0"/>
        <v>1251.25</v>
      </c>
      <c r="H6" s="5">
        <v>1</v>
      </c>
      <c r="I6" s="3">
        <f>B6*H6*G6</f>
        <v>0</v>
      </c>
      <c r="J6" s="6">
        <f t="shared" si="1"/>
        <v>0</v>
      </c>
    </row>
    <row r="7" spans="1:10" x14ac:dyDescent="0.3">
      <c r="A7" s="1" t="s">
        <v>6</v>
      </c>
      <c r="B7" s="26">
        <v>0</v>
      </c>
      <c r="C7" s="23">
        <v>790</v>
      </c>
      <c r="D7" s="21">
        <v>0.9</v>
      </c>
      <c r="E7" s="2">
        <f t="shared" si="3"/>
        <v>0</v>
      </c>
      <c r="F7" s="3">
        <v>520</v>
      </c>
      <c r="G7" s="4">
        <f t="shared" si="0"/>
        <v>743.6</v>
      </c>
      <c r="H7" s="5">
        <f>100%-D7</f>
        <v>9.9999999999999978E-2</v>
      </c>
      <c r="I7" s="3">
        <f t="shared" si="2"/>
        <v>0</v>
      </c>
      <c r="J7" s="6">
        <f t="shared" si="1"/>
        <v>0</v>
      </c>
    </row>
    <row r="8" spans="1:10" x14ac:dyDescent="0.3">
      <c r="A8" s="1" t="s">
        <v>7</v>
      </c>
      <c r="B8" s="26">
        <v>0</v>
      </c>
      <c r="C8" s="23">
        <v>990</v>
      </c>
      <c r="D8" s="30">
        <v>1</v>
      </c>
      <c r="E8" s="2">
        <f t="shared" si="3"/>
        <v>0</v>
      </c>
      <c r="F8" s="3">
        <v>875</v>
      </c>
      <c r="G8" s="4">
        <f t="shared" si="0"/>
        <v>1251.25</v>
      </c>
      <c r="H8" s="5">
        <v>1</v>
      </c>
      <c r="I8" s="3">
        <f t="shared" si="2"/>
        <v>0</v>
      </c>
      <c r="J8" s="6">
        <f t="shared" si="1"/>
        <v>0</v>
      </c>
    </row>
    <row r="9" spans="1:10" x14ac:dyDescent="0.3">
      <c r="A9" s="1" t="s">
        <v>8</v>
      </c>
      <c r="B9" s="26">
        <v>0</v>
      </c>
      <c r="C9" s="23">
        <v>29</v>
      </c>
      <c r="D9" s="5">
        <v>0.35</v>
      </c>
      <c r="E9" s="2">
        <f>B9*C9</f>
        <v>0</v>
      </c>
      <c r="F9" s="3">
        <v>189</v>
      </c>
      <c r="G9" s="4">
        <f t="shared" si="0"/>
        <v>270.27</v>
      </c>
      <c r="H9" s="5"/>
      <c r="I9" s="3">
        <f t="shared" si="2"/>
        <v>0</v>
      </c>
      <c r="J9" s="6">
        <f t="shared" si="1"/>
        <v>0</v>
      </c>
    </row>
    <row r="10" spans="1:10" x14ac:dyDescent="0.3">
      <c r="A10" s="1" t="s">
        <v>9</v>
      </c>
      <c r="B10" s="26">
        <v>0</v>
      </c>
      <c r="C10" s="23">
        <v>990</v>
      </c>
      <c r="D10" s="30">
        <v>1</v>
      </c>
      <c r="E10" s="2">
        <f t="shared" si="3"/>
        <v>0</v>
      </c>
      <c r="F10" s="3">
        <v>225</v>
      </c>
      <c r="G10" s="4">
        <f t="shared" si="0"/>
        <v>321.75</v>
      </c>
      <c r="H10" s="5">
        <v>1</v>
      </c>
      <c r="I10" s="3">
        <f t="shared" si="2"/>
        <v>0</v>
      </c>
      <c r="J10" s="6">
        <f t="shared" si="1"/>
        <v>0</v>
      </c>
    </row>
    <row r="11" spans="1:10" x14ac:dyDescent="0.3">
      <c r="A11" s="1" t="s">
        <v>10</v>
      </c>
      <c r="B11" s="26">
        <v>0</v>
      </c>
      <c r="C11" s="23">
        <v>990</v>
      </c>
      <c r="D11" s="21">
        <v>0.55000000000000004</v>
      </c>
      <c r="E11" s="2">
        <f t="shared" si="3"/>
        <v>0</v>
      </c>
      <c r="F11" s="3">
        <v>520</v>
      </c>
      <c r="G11" s="4">
        <f t="shared" si="0"/>
        <v>743.6</v>
      </c>
      <c r="H11" s="5">
        <f>100%-D11</f>
        <v>0.44999999999999996</v>
      </c>
      <c r="I11" s="3">
        <f t="shared" si="2"/>
        <v>0</v>
      </c>
      <c r="J11" s="6">
        <f t="shared" si="1"/>
        <v>0</v>
      </c>
    </row>
    <row r="12" spans="1:10" x14ac:dyDescent="0.3">
      <c r="A12" s="1" t="s">
        <v>11</v>
      </c>
      <c r="B12" s="26">
        <v>0</v>
      </c>
      <c r="C12" s="23">
        <v>990</v>
      </c>
      <c r="D12" s="30">
        <v>1</v>
      </c>
      <c r="E12" s="2">
        <f t="shared" si="3"/>
        <v>0</v>
      </c>
      <c r="F12" s="3">
        <v>1200</v>
      </c>
      <c r="G12" s="4">
        <f t="shared" si="0"/>
        <v>1716</v>
      </c>
      <c r="H12" s="5">
        <v>1</v>
      </c>
      <c r="I12" s="3">
        <f t="shared" si="2"/>
        <v>0</v>
      </c>
      <c r="J12" s="6">
        <f t="shared" si="1"/>
        <v>0</v>
      </c>
    </row>
    <row r="13" spans="1:10" x14ac:dyDescent="0.3">
      <c r="A13" s="1" t="s">
        <v>12</v>
      </c>
      <c r="B13" s="26">
        <v>0</v>
      </c>
      <c r="C13" s="23">
        <v>349</v>
      </c>
      <c r="D13" s="5">
        <v>0.75</v>
      </c>
      <c r="E13" s="2">
        <f>B13*C13</f>
        <v>0</v>
      </c>
      <c r="F13" s="3">
        <v>186</v>
      </c>
      <c r="G13" s="4">
        <f t="shared" si="0"/>
        <v>265.97999999999996</v>
      </c>
      <c r="H13" s="5"/>
      <c r="I13" s="3">
        <f t="shared" si="2"/>
        <v>0</v>
      </c>
      <c r="J13" s="6">
        <f t="shared" si="1"/>
        <v>0</v>
      </c>
    </row>
    <row r="14" spans="1:10" x14ac:dyDescent="0.3">
      <c r="A14" s="1" t="s">
        <v>13</v>
      </c>
      <c r="B14" s="26">
        <v>0</v>
      </c>
      <c r="C14" s="23">
        <v>113</v>
      </c>
      <c r="D14" s="5">
        <v>0.55000000000000004</v>
      </c>
      <c r="E14" s="2">
        <f>B14*C14</f>
        <v>0</v>
      </c>
      <c r="F14" s="3">
        <v>186</v>
      </c>
      <c r="G14" s="4">
        <f t="shared" si="0"/>
        <v>265.97999999999996</v>
      </c>
      <c r="H14" s="5"/>
      <c r="I14" s="3">
        <f t="shared" si="2"/>
        <v>0</v>
      </c>
      <c r="J14" s="6">
        <f t="shared" si="1"/>
        <v>0</v>
      </c>
    </row>
    <row r="15" spans="1:10" x14ac:dyDescent="0.3">
      <c r="A15" s="1" t="s">
        <v>14</v>
      </c>
      <c r="B15" s="26">
        <v>0</v>
      </c>
      <c r="C15" s="23">
        <v>430</v>
      </c>
      <c r="D15" s="5">
        <v>0.25</v>
      </c>
      <c r="E15" s="2">
        <f>B15*C15</f>
        <v>0</v>
      </c>
      <c r="F15" s="3">
        <v>299</v>
      </c>
      <c r="G15" s="4">
        <f t="shared" si="0"/>
        <v>427.57</v>
      </c>
      <c r="H15" s="5"/>
      <c r="I15" s="3">
        <f t="shared" si="2"/>
        <v>0</v>
      </c>
      <c r="J15" s="6">
        <f t="shared" si="1"/>
        <v>0</v>
      </c>
    </row>
    <row r="16" spans="1:10" x14ac:dyDescent="0.3">
      <c r="A16" s="1" t="s">
        <v>15</v>
      </c>
      <c r="B16" s="26">
        <v>0</v>
      </c>
      <c r="C16" s="23">
        <v>990</v>
      </c>
      <c r="D16" s="30">
        <v>1</v>
      </c>
      <c r="E16" s="2">
        <f>B16*D16*C16</f>
        <v>0</v>
      </c>
      <c r="F16" s="3">
        <v>423</v>
      </c>
      <c r="G16" s="4">
        <f t="shared" si="0"/>
        <v>604.89</v>
      </c>
      <c r="H16" s="5">
        <v>1</v>
      </c>
      <c r="I16" s="3">
        <f t="shared" si="2"/>
        <v>0</v>
      </c>
      <c r="J16" s="6">
        <f t="shared" si="1"/>
        <v>0</v>
      </c>
    </row>
    <row r="17" spans="1:10" ht="15" thickBot="1" x14ac:dyDescent="0.35">
      <c r="A17" s="11" t="s">
        <v>16</v>
      </c>
      <c r="B17" s="27"/>
      <c r="C17" s="25"/>
      <c r="D17" s="14"/>
      <c r="E17" s="20">
        <f>SUM(E2:E16)</f>
        <v>0</v>
      </c>
      <c r="F17" s="12"/>
      <c r="G17" s="13"/>
      <c r="H17" s="14"/>
      <c r="I17" s="12"/>
      <c r="J17" s="19">
        <f>SUM(J2:J16)</f>
        <v>0</v>
      </c>
    </row>
    <row r="20" spans="1:10" ht="57.6" x14ac:dyDescent="0.3">
      <c r="A20" s="28" t="s">
        <v>24</v>
      </c>
      <c r="B20" s="29">
        <v>1.43</v>
      </c>
    </row>
  </sheetData>
  <sheetProtection algorithmName="SHA-512" hashValue="8+77bYRWssGuA5li/UA/j/CnQhWLWq30IBzu9o4EF4TwePTWjuw1HLox9XfZ8LnuG/KmjM8NytZoWvf0Nm8ISA==" saltValue="K8TDSDySb65476OV1BQ4bg==" spinCount="100000" sheet="1" objects="1" scenarios="1"/>
  <protectedRanges>
    <protectedRange sqref="B2:B16" name="Range1"/>
  </protectedRange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Karolis Šiaudkulis | Gamtos Ateitis</dc:creator>
  <cp:lastModifiedBy>Karolis Šiaudkulis | Gamtos Ateitis</cp:lastModifiedBy>
  <dcterms:created xsi:type="dcterms:W3CDTF">2024-12-16T13:15:16Z</dcterms:created>
  <dcterms:modified xsi:type="dcterms:W3CDTF">2024-12-20T07:43:53Z</dcterms:modified>
</cp:coreProperties>
</file>